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BB48E98E-54A7-45FB-A5F8-F6E9008CDCD2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  <externalReference r:id="rId3"/>
  </externalReferences>
  <definedNames>
    <definedName name="_xlnm.Print_Area" localSheetId="0">'Schema di offerta economica'!$C$1:$I$36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9" l="1"/>
  <c r="I14" i="49" s="1"/>
  <c r="F18" i="49"/>
  <c r="I18" i="49" s="1"/>
  <c r="F15" i="49"/>
  <c r="H9" i="49"/>
  <c r="I17" i="49"/>
  <c r="I19" i="49" l="1"/>
  <c r="H21" i="49" s="1"/>
</calcChain>
</file>

<file path=xl/sharedStrings.xml><?xml version="1.0" encoding="utf-8"?>
<sst xmlns="http://schemas.openxmlformats.org/spreadsheetml/2006/main" count="37" uniqueCount="35">
  <si>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</si>
  <si>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</si>
  <si>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</si>
  <si>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</si>
  <si>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</si>
  <si>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</si>
  <si>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</si>
  <si>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</si>
  <si>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</si>
  <si>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</si>
  <si>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</si>
  <si>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</si>
  <si>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</si>
  <si>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</si>
  <si>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</si>
  <si>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</si>
  <si>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U.M.</t>
  </si>
  <si>
    <t>N° squadre</t>
  </si>
  <si>
    <t>Quantità presunta</t>
  </si>
  <si>
    <t>gg</t>
  </si>
  <si>
    <t>Prezzo unitario offerto
(€)</t>
  </si>
  <si>
    <t>Offerta totale</t>
  </si>
  <si>
    <t>mese</t>
  </si>
  <si>
    <t>h</t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</si>
  <si>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</si>
  <si>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</si>
  <si>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</si>
  <si>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</si>
  <si>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</si>
  <si>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</si>
  <si>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</si>
  <si>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t>8833162BDE</t>
  </si>
  <si>
    <r>
      <rPr>
        <b/>
        <sz val="10"/>
        <color theme="1"/>
        <rFont val="Calibri"/>
        <family val="2"/>
      </rPr>
      <t>Attività prescrittiva come previsto da D. Lgs 264/2006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 xml:space="preserve">La "Quantità presunta" è relativa ai giorni richiesti per ciascuna squadra per la durata dell'AQ (24 mesi).
</t>
    </r>
    <r>
      <rPr>
        <sz val="10"/>
        <color theme="1"/>
        <rFont val="Calibri"/>
        <family val="2"/>
      </rPr>
      <t xml:space="preserve">
Gallerie di Variante di Valico (Base, Manganaccia, Puliana, Buttoli, Largnano, Sparvo, Val di Sambro) per compensazione degradi, interventi su eventi incendio e incidenti, manutenzioni straordinarie che determinano indisponibilità impiantistiche, presidi continuativi periodi esodo</t>
    </r>
  </si>
  <si>
    <r>
      <rPr>
        <b/>
        <sz val="10"/>
        <color theme="1"/>
        <rFont val="Calibri"/>
        <family val="2"/>
      </rPr>
      <t>Attività prescrittiva come previsto da D. Lgs 264/2006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  <r>
      <rPr>
        <sz val="10"/>
        <color theme="1"/>
        <rFont val="Calibri"/>
        <family val="2"/>
      </rPr>
      <t>.
Gallerie tratta Barberino-Calenzano (S.Lucia, Boscaccio e Croci di Calenzano) per attività di presidio previsto da PGE, compensazione degradi, interventi su eventi incendio e incidenti, manutenzioni straordinarie che determinano indisponibilità impiantistiche, presidi continuativi periodi esodo</t>
    </r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</si>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</sst>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3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7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5" fillId="4" borderId="20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6" fillId="3" borderId="23" xfId="2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</xf>
    <xf numFmtId="0" fontId="3" fillId="4" borderId="8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  <protection locked="0"/>
    </xf>
    <xf numFmtId="44" fontId="6" fillId="0" borderId="30" xfId="2" applyFont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vertical="center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wrapText="1"/>
    </xf>
    <xf numFmtId="44" fontId="14" fillId="3" borderId="13" xfId="2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5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165" fontId="15" fillId="5" borderId="24" xfId="3" applyNumberFormat="1" applyFont="1" applyFill="1" applyBorder="1" applyAlignment="1" applyProtection="1">
      <alignment horizontal="center" vertical="center"/>
    </xf>
    <xf numFmtId="165" fontId="15" fillId="5" borderId="25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left" vertical="center" wrapText="1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</xf>
    <xf numFmtId="44" fontId="14" fillId="3" borderId="11" xfId="2" applyFont="1" applyFill="1" applyBorder="1" applyAlignment="1" applyProtection="1">
      <alignment horizontal="center" vertical="center"/>
      <protection locked="0"/>
    </xf>
    <xf numFmtId="44" fontId="14" fillId="3" borderId="23" xfId="2" applyFont="1" applyFill="1" applyBorder="1" applyAlignment="1" applyProtection="1">
      <alignment horizontal="center" vertical="center"/>
      <protection locked="0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6" fillId="0" borderId="2" xfId="2" applyFont="1" applyBorder="1" applyAlignment="1" applyProtection="1">
      <alignment horizontal="center" vertical="center" wrapText="1"/>
    </xf>
    <xf numFmtId="44" fontId="6" fillId="0" borderId="4" xfId="2" applyFont="1" applyBorder="1" applyAlignment="1" applyProtection="1">
      <alignment horizontal="center" vertical="center" wrapText="1"/>
    </xf>
    <xf numFmtId="44" fontId="6" fillId="0" borderId="17" xfId="2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 refreshError="1"/>
      <sheetData sheetId="1" refreshError="1"/>
      <sheetData sheetId="2" refreshError="1"/>
      <sheetData sheetId="3" refreshError="1">
        <row r="4">
          <cell r="J4">
            <v>365</v>
          </cell>
          <cell r="L4">
            <v>365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Foglio1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24</v>
          </cell>
        </row>
      </sheetData>
      <sheetData sheetId="6">
        <row r="7">
          <cell r="G7">
            <v>25</v>
          </cell>
          <cell r="J7">
            <v>17</v>
          </cell>
          <cell r="L7">
            <v>17</v>
          </cell>
        </row>
      </sheetData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6"/>
  <sheetViews>
    <sheetView tabSelected="1" zoomScale="115" zoomScaleNormal="115" workbookViewId="0">
      <selection activeCell="E18" sqref="E18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46" t="s">
        <v>30</v>
      </c>
      <c r="D1" s="47"/>
      <c r="E1" s="47"/>
      <c r="F1" s="47"/>
      <c r="G1" s="47"/>
      <c r="H1" s="48"/>
      <c r="I1" s="33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49" t="s">
        <v>2</v>
      </c>
      <c r="D3" s="50"/>
      <c r="E3" s="50"/>
      <c r="F3" s="50"/>
      <c r="G3" s="50"/>
      <c r="H3" s="51"/>
      <c r="I3" s="34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3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 t="s">
        <v>31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3442800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5625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3448425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89" t="s">
        <v>27</v>
      </c>
      <c r="D11" s="90"/>
      <c r="E11" s="90"/>
      <c r="F11" s="90"/>
      <c r="G11" s="90"/>
      <c r="H11" s="91"/>
      <c r="I11" s="32"/>
    </row>
    <row r="12" spans="3:10" ht="10.199999999999999" customHeight="1" thickBot="1" x14ac:dyDescent="0.35">
      <c r="C12" s="63"/>
      <c r="D12" s="63"/>
      <c r="E12" s="63"/>
      <c r="F12" s="63"/>
      <c r="G12" s="63"/>
      <c r="H12" s="63"/>
      <c r="I12" s="63"/>
    </row>
    <row r="13" spans="3:10" ht="30" customHeight="1" thickBot="1" x14ac:dyDescent="0.35">
      <c r="C13" s="64" t="s">
        <v>6</v>
      </c>
      <c r="D13" s="65"/>
      <c r="E13" s="38" t="s">
        <v>16</v>
      </c>
      <c r="F13" s="38" t="s">
        <v>18</v>
      </c>
      <c r="G13" s="38" t="s">
        <v>17</v>
      </c>
      <c r="H13" s="28" t="s">
        <v>20</v>
      </c>
      <c r="I13" s="28" t="s">
        <v>21</v>
      </c>
    </row>
    <row r="14" spans="3:10" ht="108" customHeight="1" thickBot="1" x14ac:dyDescent="0.35">
      <c r="C14" s="68" t="s">
        <v>32</v>
      </c>
      <c r="D14" s="69"/>
      <c r="E14" s="41" t="s">
        <v>19</v>
      </c>
      <c r="F14" s="41">
        <f>+'[1]DT1 '!$J$4+'[1]DT1 '!$L$4</f>
        <v>730</v>
      </c>
      <c r="G14" s="41">
        <v>2</v>
      </c>
      <c r="H14" s="74"/>
      <c r="I14" s="77">
        <f>+(F14*G14*H14)+(F15*G15*H14)+(F16*G16*H14)</f>
        <v>0</v>
      </c>
    </row>
    <row r="15" spans="3:10" ht="120" customHeight="1" x14ac:dyDescent="0.3">
      <c r="C15" s="68" t="s">
        <v>33</v>
      </c>
      <c r="D15" s="69"/>
      <c r="E15" s="41" t="s">
        <v>19</v>
      </c>
      <c r="F15" s="41">
        <f>+'[1]DT1 '!$J$4+'[1]DT1 '!$L$4</f>
        <v>730</v>
      </c>
      <c r="G15" s="41">
        <v>2</v>
      </c>
      <c r="H15" s="75"/>
      <c r="I15" s="78"/>
    </row>
    <row r="16" spans="3:10" ht="58.95" customHeight="1" thickBot="1" x14ac:dyDescent="0.35">
      <c r="C16" s="66" t="s">
        <v>26</v>
      </c>
      <c r="D16" s="67"/>
      <c r="E16" s="39" t="s">
        <v>19</v>
      </c>
      <c r="F16" s="39">
        <v>365</v>
      </c>
      <c r="G16" s="39">
        <v>1</v>
      </c>
      <c r="H16" s="76"/>
      <c r="I16" s="79"/>
    </row>
    <row r="17" spans="3:9" ht="58.95" customHeight="1" thickBot="1" x14ac:dyDescent="0.35">
      <c r="C17" s="70" t="s">
        <v>15</v>
      </c>
      <c r="D17" s="71"/>
      <c r="E17" s="40" t="s">
        <v>22</v>
      </c>
      <c r="F17" s="39">
        <v>24</v>
      </c>
      <c r="G17" s="39">
        <v>1</v>
      </c>
      <c r="H17" s="43"/>
      <c r="I17" s="37">
        <f>+F17*G17*H17</f>
        <v>0</v>
      </c>
    </row>
    <row r="18" spans="3:9" ht="59.4" customHeight="1" thickBot="1" x14ac:dyDescent="0.35">
      <c r="C18" s="72" t="s">
        <v>34</v>
      </c>
      <c r="D18" s="73"/>
      <c r="E18" s="44" t="s">
        <v>23</v>
      </c>
      <c r="F18" s="44">
        <f>+[2]DT4!$J$7*[2]DT4!$G$7+[2]DT4!$L$7*[2]DT4!$G$7</f>
        <v>850</v>
      </c>
      <c r="G18" s="44">
        <v>1</v>
      </c>
      <c r="H18" s="45"/>
      <c r="I18" s="37">
        <f>+F18*G18*H18</f>
        <v>0</v>
      </c>
    </row>
    <row r="19" spans="3:9" ht="13.8" hidden="1" x14ac:dyDescent="0.3">
      <c r="C19" s="13"/>
      <c r="D19" s="22"/>
      <c r="E19" s="22"/>
      <c r="F19" s="22"/>
      <c r="G19" s="22"/>
      <c r="H19" s="14" t="s">
        <v>24</v>
      </c>
      <c r="I19" s="29">
        <f>SUM(I14:I18)</f>
        <v>0</v>
      </c>
    </row>
    <row r="20" spans="3:9" ht="14.4" thickBot="1" x14ac:dyDescent="0.35">
      <c r="C20" s="13"/>
      <c r="D20" s="22"/>
      <c r="E20" s="22"/>
      <c r="F20" s="22"/>
      <c r="G20" s="22"/>
      <c r="H20" s="14"/>
      <c r="I20" s="30"/>
    </row>
    <row r="21" spans="3:9" ht="37.5" customHeight="1" x14ac:dyDescent="0.3">
      <c r="C21" s="55" t="s">
        <v>28</v>
      </c>
      <c r="D21" s="56"/>
      <c r="E21" s="56"/>
      <c r="F21" s="56"/>
      <c r="G21" s="57"/>
      <c r="H21" s="61" t="str">
        <f>IF(I19&gt;0,1-(+I19/H7),"")</f>
        <v/>
      </c>
    </row>
    <row r="22" spans="3:9" ht="39" customHeight="1" thickBot="1" x14ac:dyDescent="0.35">
      <c r="C22" s="58" t="s">
        <v>25</v>
      </c>
      <c r="D22" s="59"/>
      <c r="E22" s="59"/>
      <c r="F22" s="59"/>
      <c r="G22" s="60"/>
      <c r="H22" s="62"/>
    </row>
    <row r="23" spans="3:9" ht="13.8" x14ac:dyDescent="0.3">
      <c r="C23" s="13"/>
      <c r="D23" s="22"/>
      <c r="E23" s="22"/>
      <c r="F23" s="22"/>
      <c r="G23" s="22"/>
      <c r="H23" s="14"/>
    </row>
    <row r="24" spans="3:9" ht="14.4" thickBot="1" x14ac:dyDescent="0.35">
      <c r="C24" s="13"/>
      <c r="D24" s="22"/>
      <c r="E24" s="22"/>
      <c r="F24" s="22"/>
      <c r="G24" s="22"/>
      <c r="H24" s="14"/>
      <c r="I24" s="14"/>
    </row>
    <row r="25" spans="3:9" ht="21" customHeight="1" thickBot="1" x14ac:dyDescent="0.35">
      <c r="C25" s="52" t="s">
        <v>14</v>
      </c>
      <c r="D25" s="53"/>
      <c r="E25" s="53"/>
      <c r="F25" s="53"/>
      <c r="G25" s="53"/>
      <c r="H25" s="54"/>
      <c r="I25" s="35"/>
    </row>
    <row r="26" spans="3:9" ht="21" customHeight="1" x14ac:dyDescent="0.3">
      <c r="C26" s="83" t="s">
        <v>7</v>
      </c>
      <c r="D26" s="84"/>
      <c r="E26" s="84"/>
      <c r="F26" s="84"/>
      <c r="G26" s="85"/>
      <c r="H26" s="31"/>
      <c r="I26" s="31"/>
    </row>
    <row r="27" spans="3:9" ht="21" customHeight="1" thickBot="1" x14ac:dyDescent="0.35">
      <c r="C27" s="86" t="s">
        <v>8</v>
      </c>
      <c r="D27" s="87"/>
      <c r="E27" s="87"/>
      <c r="F27" s="87"/>
      <c r="G27" s="88"/>
      <c r="H27" s="15"/>
      <c r="I27" s="15"/>
    </row>
    <row r="28" spans="3:9" ht="21" customHeight="1" thickBot="1" x14ac:dyDescent="0.35">
      <c r="C28" s="3"/>
      <c r="D28" s="3"/>
      <c r="E28" s="3"/>
      <c r="F28" s="3"/>
      <c r="G28" s="3"/>
      <c r="H28" s="3"/>
      <c r="I28" s="3"/>
    </row>
    <row r="29" spans="3:9" ht="81" customHeight="1" thickBot="1" x14ac:dyDescent="0.35">
      <c r="C29" s="80" t="s">
        <v>0</v>
      </c>
      <c r="D29" s="81"/>
      <c r="E29" s="81"/>
      <c r="F29" s="81"/>
      <c r="G29" s="81"/>
      <c r="H29" s="82"/>
      <c r="I29" s="36"/>
    </row>
    <row r="30" spans="3:9" ht="15" customHeight="1" x14ac:dyDescent="0.3">
      <c r="C30" s="23"/>
      <c r="D30" s="23"/>
      <c r="E30" s="23"/>
      <c r="F30" s="23"/>
      <c r="G30" s="23"/>
      <c r="H30" s="23"/>
      <c r="I30" s="23"/>
    </row>
    <row r="31" spans="3:9" ht="13.5" customHeight="1" thickBot="1" x14ac:dyDescent="0.35">
      <c r="C31" s="3"/>
      <c r="D31" s="3"/>
      <c r="E31" s="3"/>
      <c r="F31" s="3"/>
      <c r="G31" s="3"/>
      <c r="H31" s="3"/>
      <c r="I31" s="3"/>
    </row>
    <row r="32" spans="3:9" ht="15.75" customHeight="1" x14ac:dyDescent="0.3">
      <c r="C32" s="7" t="s">
        <v>1</v>
      </c>
      <c r="D32" s="8"/>
      <c r="E32" s="3"/>
      <c r="F32" s="3"/>
      <c r="G32" s="3"/>
      <c r="H32" s="3"/>
      <c r="I32" s="3"/>
    </row>
    <row r="33" spans="3:9" ht="15.75" customHeight="1" x14ac:dyDescent="0.3">
      <c r="C33" s="9" t="s">
        <v>3</v>
      </c>
      <c r="D33" s="10"/>
      <c r="E33" s="3"/>
      <c r="F33" s="3"/>
      <c r="G33" s="3"/>
      <c r="H33" s="3"/>
      <c r="I33" s="3"/>
    </row>
    <row r="34" spans="3:9" ht="15.75" customHeight="1" x14ac:dyDescent="0.3">
      <c r="C34" s="9" t="s">
        <v>11</v>
      </c>
      <c r="D34" s="10"/>
      <c r="E34" s="3"/>
      <c r="F34" s="3"/>
      <c r="G34" s="3"/>
      <c r="H34" s="3"/>
      <c r="I34" s="3"/>
    </row>
    <row r="35" spans="3:9" ht="15.75" customHeight="1" x14ac:dyDescent="0.3">
      <c r="C35" s="42" t="s">
        <v>29</v>
      </c>
      <c r="D35" s="10"/>
      <c r="E35" s="3"/>
      <c r="F35" s="3"/>
      <c r="G35" s="3"/>
      <c r="H35" s="3"/>
      <c r="I35" s="3"/>
    </row>
    <row r="36" spans="3:9" ht="15.75" customHeight="1" x14ac:dyDescent="0.3">
      <c r="C36" s="11" t="s">
        <v>13</v>
      </c>
      <c r="D36" s="12"/>
      <c r="E36" s="3"/>
      <c r="F36" s="3"/>
      <c r="G36" s="3"/>
      <c r="H36" s="3"/>
      <c r="I36" s="3"/>
    </row>
  </sheetData>
  <sheetProtection algorithmName="SHA-512" hashValue="jCaEBhY4VaL+GxqKDf5VERJaK5m+k0879WoPigZNPcv8ubyGnkxJwELaWW2znAP+0D/njt+93Aw9eeHmY/nmYw==" saltValue="/oBUMcukFu6Hu3wVsrZJ7g==" spinCount="100000" sheet="1" objects="1" scenarios="1"/>
  <mergeCells count="19">
    <mergeCell ref="C29:H29"/>
    <mergeCell ref="C26:G26"/>
    <mergeCell ref="C27:G27"/>
    <mergeCell ref="C15:D15"/>
    <mergeCell ref="C11:H11"/>
    <mergeCell ref="C1:H1"/>
    <mergeCell ref="C3:H3"/>
    <mergeCell ref="C25:H25"/>
    <mergeCell ref="C21:G21"/>
    <mergeCell ref="C22:G22"/>
    <mergeCell ref="H21:H22"/>
    <mergeCell ref="C12:I12"/>
    <mergeCell ref="C13:D13"/>
    <mergeCell ref="C16:D16"/>
    <mergeCell ref="C14:D14"/>
    <mergeCell ref="C17:D17"/>
    <mergeCell ref="C18:D18"/>
    <mergeCell ref="H14:H16"/>
    <mergeCell ref="I14:I16"/>
  </mergeCells>
  <conditionalFormatting sqref="I26:I27">
    <cfRule type="notContainsBlanks" dxfId="1" priority="4">
      <formula>LEN(TRIM(I26))&gt;0</formula>
    </cfRule>
  </conditionalFormatting>
  <conditionalFormatting sqref="H26:H27">
    <cfRule type="notContainsBlanks" dxfId="0" priority="1">
      <formula>LEN(TRIM(H26))&gt;0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2021-07-21T07:32:23Z</dcterms:modified>
</cp:coreProperties>
</file>